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IF\Work Folders\Desktop\TIF\Documents\Documents\SITE INTERNET WD\fiche informative Employer du personnel de maison quelques heures par semaine (janvier 2025)\Anglais\"/>
    </mc:Choice>
  </mc:AlternateContent>
  <xr:revisionPtr revIDLastSave="0" documentId="8_{CE4A8978-8385-40F9-958E-262757B44666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Sheet1" sheetId="1" r:id="rId1"/>
  </sheets>
  <definedNames>
    <definedName name="_xlnm.Print_Area" localSheetId="0">Sheet1!$A$1:$E$56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30" i="1"/>
  <c r="D20" i="1"/>
  <c r="D12" i="1"/>
  <c r="D13" i="1" s="1"/>
  <c r="D17" i="1" s="1"/>
  <c r="D37" i="1" l="1"/>
  <c r="D39" i="1"/>
  <c r="D36" i="1"/>
  <c r="D31" i="1"/>
  <c r="D23" i="1"/>
  <c r="D29" i="1"/>
  <c r="D19" i="1"/>
  <c r="D28" i="1" s="1"/>
  <c r="D21" i="1"/>
  <c r="D34" i="1" s="1"/>
  <c r="D18" i="1"/>
  <c r="D32" i="1" s="1"/>
  <c r="D22" i="1" l="1"/>
  <c r="D24" i="1" s="1"/>
  <c r="D27" i="1"/>
  <c r="D33" i="1" l="1"/>
  <c r="D40" i="1"/>
  <c r="D38" i="1"/>
  <c r="D41" i="1"/>
</calcChain>
</file>

<file path=xl/sharedStrings.xml><?xml version="1.0" encoding="utf-8"?>
<sst xmlns="http://schemas.openxmlformats.org/spreadsheetml/2006/main" count="123" uniqueCount="72">
  <si>
    <t>CHF</t>
  </si>
  <si>
    <t>+</t>
  </si>
  <si>
    <t>=</t>
  </si>
  <si>
    <t>-</t>
  </si>
  <si>
    <t xml:space="preserve">Total </t>
  </si>
  <si>
    <t xml:space="preserve"> </t>
  </si>
  <si>
    <t xml:space="preserve">  </t>
  </si>
  <si>
    <t>STANDARD FORM</t>
  </si>
  <si>
    <t>MONTHLY PAY SLIP</t>
  </si>
  <si>
    <t>Employer</t>
  </si>
  <si>
    <t>Family name and first name</t>
  </si>
  <si>
    <t>Address</t>
  </si>
  <si>
    <t>Postcode and town</t>
  </si>
  <si>
    <t>Employee</t>
  </si>
  <si>
    <t>Domestic worker (employed less than 8 hours/week)</t>
  </si>
  <si>
    <t>Gross hourly salary</t>
  </si>
  <si>
    <t xml:space="preserve">Holiday compensation </t>
  </si>
  <si>
    <t>8.33 % for 4 weeks of holidays</t>
  </si>
  <si>
    <t>Total gross hourly salary</t>
  </si>
  <si>
    <t>Gross salary</t>
  </si>
  <si>
    <t xml:space="preserve">AVS/AI/APG </t>
  </si>
  <si>
    <t>Unemployment insurance (AC)</t>
  </si>
  <si>
    <t>Net salary</t>
  </si>
  <si>
    <t>in favor of the employee</t>
  </si>
  <si>
    <t>Done in two original copies in ________________________, on _____________________________</t>
  </si>
  <si>
    <t>Signature of the employer</t>
  </si>
  <si>
    <t>Signature of the employee</t>
  </si>
  <si>
    <t>AVS/AI/APG</t>
  </si>
  <si>
    <t>5.3% of the gross salary</t>
  </si>
  <si>
    <t>to be paid by the employer</t>
  </si>
  <si>
    <r>
      <t xml:space="preserve">Assurance-accidents (LAA) </t>
    </r>
    <r>
      <rPr>
        <i/>
        <sz val="10"/>
        <rFont val="Arial"/>
        <family val="2"/>
      </rPr>
      <t>(occupational accidents/illnesses)</t>
    </r>
  </si>
  <si>
    <t>indicate the name of the insurance company</t>
  </si>
  <si>
    <t>Annual lump sum premium</t>
  </si>
  <si>
    <t>Number of hours worked</t>
  </si>
  <si>
    <t xml:space="preserve">Tax at source </t>
  </si>
  <si>
    <t xml:space="preserve">5% via the AVS compensation fund office or % according to the tax scale </t>
  </si>
  <si>
    <t>Social insurance (paid by the employer)</t>
  </si>
  <si>
    <t>1.1% of the gross salary</t>
  </si>
  <si>
    <r>
      <rPr>
        <b/>
        <sz val="10"/>
        <rFont val="Arial"/>
        <family val="2"/>
      </rPr>
      <t>Geneva</t>
    </r>
    <r>
      <rPr>
        <sz val="10"/>
        <rFont val="Arial"/>
        <family val="2"/>
      </rPr>
      <t xml:space="preserve"> Maternity allowance (AMat) </t>
    </r>
  </si>
  <si>
    <r>
      <rPr>
        <b/>
        <sz val="10"/>
        <rFont val="Arial"/>
        <family val="2"/>
      </rPr>
      <t>Vaud</t>
    </r>
    <r>
      <rPr>
        <sz val="10"/>
        <rFont val="Arial"/>
        <family val="2"/>
      </rPr>
      <t xml:space="preserve"> Additional family benefits (PCFam)</t>
    </r>
  </si>
  <si>
    <r>
      <rPr>
        <b/>
        <sz val="10"/>
        <rFont val="Arial"/>
        <family val="2"/>
      </rPr>
      <t>Geneva</t>
    </r>
    <r>
      <rPr>
        <sz val="10"/>
        <rFont val="Arial"/>
        <family val="2"/>
      </rPr>
      <t xml:space="preserve"> Early childhood contribution (CPE)</t>
    </r>
  </si>
  <si>
    <t xml:space="preserve">0.07% of the gross salary </t>
  </si>
  <si>
    <r>
      <rPr>
        <b/>
        <sz val="10"/>
        <rFont val="Arial"/>
        <family val="2"/>
      </rPr>
      <t>Geneva</t>
    </r>
    <r>
      <rPr>
        <sz val="10"/>
        <rFont val="Arial"/>
        <family val="2"/>
      </rPr>
      <t xml:space="preserve"> Family allowance (AFam)</t>
    </r>
  </si>
  <si>
    <r>
      <rPr>
        <b/>
        <sz val="10"/>
        <rFont val="Arial"/>
        <family val="2"/>
      </rPr>
      <t>Geneva</t>
    </r>
    <r>
      <rPr>
        <sz val="10"/>
        <rFont val="Arial"/>
        <family val="2"/>
      </rPr>
      <t xml:space="preserve"> AVS Administrative costs</t>
    </r>
  </si>
  <si>
    <t>2.621% of the AVS/AI/APG contribution</t>
  </si>
  <si>
    <r>
      <rPr>
        <b/>
        <sz val="10"/>
        <rFont val="Arial"/>
        <family val="2"/>
      </rPr>
      <t xml:space="preserve">Vaud </t>
    </r>
    <r>
      <rPr>
        <sz val="10"/>
        <rFont val="Arial"/>
        <family val="2"/>
      </rPr>
      <t>Additional family benefits (PCFam)</t>
    </r>
  </si>
  <si>
    <t>0.06% of the gross salary</t>
  </si>
  <si>
    <r>
      <rPr>
        <b/>
        <sz val="10"/>
        <rFont val="Arial"/>
        <family val="2"/>
      </rPr>
      <t>Vaud</t>
    </r>
    <r>
      <rPr>
        <sz val="10"/>
        <rFont val="Arial"/>
        <family val="2"/>
      </rPr>
      <t xml:space="preserve"> Family allowance (AFam)</t>
    </r>
  </si>
  <si>
    <r>
      <rPr>
        <b/>
        <sz val="10"/>
        <rFont val="Arial"/>
        <family val="2"/>
      </rPr>
      <t>Vaud</t>
    </r>
    <r>
      <rPr>
        <sz val="10"/>
        <rFont val="Arial"/>
        <family val="2"/>
      </rPr>
      <t xml:space="preserve"> AVS Administrative costs</t>
    </r>
  </si>
  <si>
    <r>
      <t>Basel-Stadt</t>
    </r>
    <r>
      <rPr>
        <sz val="10"/>
        <rFont val="Arial"/>
        <family val="2"/>
      </rPr>
      <t xml:space="preserve"> Family allowance (AFam)</t>
    </r>
  </si>
  <si>
    <r>
      <t xml:space="preserve">Basel-Stadt </t>
    </r>
    <r>
      <rPr>
        <sz val="10"/>
        <rFont val="Arial"/>
        <family val="2"/>
      </rPr>
      <t>AVS Administrative costs</t>
    </r>
  </si>
  <si>
    <r>
      <t>Bern</t>
    </r>
    <r>
      <rPr>
        <sz val="10"/>
        <rFont val="Arial"/>
        <family val="2"/>
      </rPr>
      <t xml:space="preserve"> Family allowance (AFam)</t>
    </r>
  </si>
  <si>
    <r>
      <t xml:space="preserve">Bern </t>
    </r>
    <r>
      <rPr>
        <sz val="10"/>
        <rFont val="Arial"/>
        <family val="2"/>
      </rPr>
      <t>AVS Administrative costs</t>
    </r>
  </si>
  <si>
    <t>5% of the AVS/AI/APG contribution</t>
  </si>
  <si>
    <r>
      <t>Salary paid</t>
    </r>
    <r>
      <rPr>
        <sz val="10"/>
        <rFont val="Arial"/>
        <family val="2"/>
      </rPr>
      <t xml:space="preserve"> on _____________________ (</t>
    </r>
    <r>
      <rPr>
        <i/>
        <sz val="10"/>
        <rFont val="Arial"/>
        <family val="2"/>
      </rPr>
      <t>indicate the way of payment):</t>
    </r>
  </si>
  <si>
    <t>by bank transfer</t>
  </si>
  <si>
    <t>by TWINT</t>
  </si>
  <si>
    <t>by cash</t>
  </si>
  <si>
    <r>
      <t>Month</t>
    </r>
    <r>
      <rPr>
        <sz val="10"/>
        <rFont val="Arial"/>
        <family val="2"/>
      </rPr>
      <t xml:space="preserve"> ___________________________________</t>
    </r>
  </si>
  <si>
    <t>AVS number: _____________________________</t>
  </si>
  <si>
    <t>1.65% of the gross salary</t>
  </si>
  <si>
    <t>0.53% of the gross salary</t>
  </si>
  <si>
    <t>1.5% of the gross salary</t>
  </si>
  <si>
    <r>
      <rPr>
        <b/>
        <sz val="10"/>
        <rFont val="Arial"/>
        <family val="2"/>
      </rPr>
      <t>Geneva</t>
    </r>
    <r>
      <rPr>
        <sz val="10"/>
        <rFont val="Arial"/>
        <family val="2"/>
      </rPr>
      <t xml:space="preserve"> Professional training contribution (LFP)</t>
    </r>
  </si>
  <si>
    <t>5.3% (AVS 4.35%, AI 0.7%, APG 0.25%)</t>
  </si>
  <si>
    <t xml:space="preserve">0.082% of the gross salary </t>
  </si>
  <si>
    <t>(Geneva : minimum CHF 24.48)</t>
  </si>
  <si>
    <t xml:space="preserve">0.032% of the gross salary </t>
  </si>
  <si>
    <t xml:space="preserve">2.25% of the gross salary  </t>
  </si>
  <si>
    <t xml:space="preserve">2.62% of the gross salary  </t>
  </si>
  <si>
    <t>Swiss Mission 2025</t>
  </si>
  <si>
    <t>Total social charges deduced from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</si>
</sst>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%"/>
    <numFmt numFmtId="166" formatCode="0.000"/>
    <numFmt numFmtId="167" formatCode="&quot;SFr.&quot;\ #,##0.00"/>
  </numFmts>
  <fonts count="16" x14ac:knownFonts="1">
    <font>
      <sz val="10"/>
      <color theme="1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i/>
      <strike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b/>
      <i/>
      <sz val="20"/>
      <name val="Wide Latin"/>
      <family val="1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2" fontId="1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2" fontId="2" fillId="0" borderId="0" xfId="0" applyNumberFormat="1" applyFont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vertical="center"/>
    </xf>
    <xf numFmtId="165" fontId="6" fillId="0" borderId="5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2" fontId="4" fillId="0" borderId="7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2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right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right" vertical="center"/>
    </xf>
    <xf numFmtId="4" fontId="12" fillId="0" borderId="0" xfId="0" applyNumberFormat="1" applyFont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right" vertical="center" wrapText="1"/>
    </xf>
    <xf numFmtId="2" fontId="13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1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showGridLines="0" tabSelected="1" topLeftCell="A16" workbookViewId="0">
      <selection activeCell="A23" sqref="A23"/>
    </sheetView>
  </sheetViews>
  <sheetFormatPr defaultColWidth="11.453125" defaultRowHeight="13" x14ac:dyDescent="0.25"/>
  <cols>
    <col min="1" max="1" width="40.453125" style="6" customWidth="1"/>
    <col min="2" max="2" width="5.26953125" style="6" customWidth="1"/>
    <col min="3" max="3" width="2.54296875" style="6" customWidth="1"/>
    <col min="4" max="4" width="10.1796875" style="86" customWidth="1"/>
    <col min="5" max="5" width="43" style="87" customWidth="1"/>
    <col min="6" max="6" width="11.453125" style="6" customWidth="1"/>
    <col min="7" max="7" width="7.453125" style="6" customWidth="1"/>
    <col min="8" max="8" width="11.54296875" style="6" customWidth="1"/>
    <col min="9" max="16384" width="11.453125" style="6"/>
  </cols>
  <sheetData>
    <row r="1" spans="1:9" ht="15" customHeight="1" x14ac:dyDescent="0.25">
      <c r="A1" s="1" t="s">
        <v>14</v>
      </c>
      <c r="B1" s="2"/>
      <c r="C1" s="3"/>
      <c r="D1" s="4"/>
      <c r="E1" s="5" t="s">
        <v>7</v>
      </c>
      <c r="F1" s="5"/>
    </row>
    <row r="2" spans="1:9" ht="15" customHeight="1" x14ac:dyDescent="0.25">
      <c r="A2" s="1"/>
      <c r="B2" s="2"/>
      <c r="C2" s="3"/>
      <c r="D2" s="4"/>
      <c r="E2" s="5"/>
    </row>
    <row r="3" spans="1:9" ht="15" customHeight="1" x14ac:dyDescent="0.25">
      <c r="A3" s="92" t="s">
        <v>8</v>
      </c>
      <c r="B3" s="7"/>
      <c r="C3" s="7"/>
      <c r="D3" s="8"/>
      <c r="E3" s="1" t="s">
        <v>58</v>
      </c>
      <c r="F3" s="9"/>
    </row>
    <row r="4" spans="1:9" ht="15" customHeight="1" x14ac:dyDescent="0.25">
      <c r="A4" s="10"/>
      <c r="B4" s="10"/>
      <c r="C4" s="10"/>
      <c r="D4" s="11"/>
      <c r="E4" s="12"/>
      <c r="F4" s="9"/>
    </row>
    <row r="5" spans="1:9" ht="15" customHeight="1" x14ac:dyDescent="0.25">
      <c r="A5" s="93" t="s">
        <v>9</v>
      </c>
      <c r="B5" s="10"/>
      <c r="C5" s="10"/>
      <c r="D5" s="11"/>
      <c r="E5" s="95" t="s">
        <v>13</v>
      </c>
      <c r="F5" s="9"/>
    </row>
    <row r="6" spans="1:9" ht="15" customHeight="1" x14ac:dyDescent="0.25">
      <c r="A6" s="94" t="s">
        <v>10</v>
      </c>
      <c r="B6" s="10"/>
      <c r="C6" s="10"/>
      <c r="D6" s="11"/>
      <c r="E6" s="15" t="s">
        <v>10</v>
      </c>
      <c r="F6" s="9"/>
    </row>
    <row r="7" spans="1:9" ht="15" customHeight="1" x14ac:dyDescent="0.25">
      <c r="A7" s="15" t="s">
        <v>11</v>
      </c>
      <c r="B7" s="10"/>
      <c r="C7" s="10"/>
      <c r="D7" s="11"/>
      <c r="E7" s="15" t="s">
        <v>11</v>
      </c>
      <c r="F7" s="9"/>
      <c r="I7" s="16"/>
    </row>
    <row r="8" spans="1:9" ht="15" customHeight="1" x14ac:dyDescent="0.25">
      <c r="A8" s="15" t="s">
        <v>12</v>
      </c>
      <c r="B8" s="10"/>
      <c r="C8" s="10"/>
      <c r="D8" s="11"/>
      <c r="E8" s="15" t="s">
        <v>12</v>
      </c>
      <c r="F8" s="9"/>
    </row>
    <row r="9" spans="1:9" ht="15" customHeight="1" x14ac:dyDescent="0.25">
      <c r="A9" s="15"/>
      <c r="B9" s="10"/>
      <c r="C9" s="10"/>
      <c r="D9" s="11"/>
      <c r="E9" s="96"/>
      <c r="F9" s="9"/>
    </row>
    <row r="10" spans="1:9" ht="15.75" customHeight="1" x14ac:dyDescent="0.25">
      <c r="A10" s="10"/>
      <c r="B10" s="10"/>
      <c r="C10" s="10"/>
      <c r="D10" s="11"/>
      <c r="E10" s="96" t="s">
        <v>59</v>
      </c>
      <c r="F10" s="9"/>
    </row>
    <row r="11" spans="1:9" ht="15" customHeight="1" x14ac:dyDescent="0.25">
      <c r="A11" s="17" t="s">
        <v>15</v>
      </c>
      <c r="B11" s="18" t="s">
        <v>0</v>
      </c>
      <c r="C11" s="18"/>
      <c r="D11" s="19"/>
      <c r="E11" s="20" t="s">
        <v>66</v>
      </c>
      <c r="F11" s="14"/>
    </row>
    <row r="12" spans="1:9" ht="15" customHeight="1" x14ac:dyDescent="0.25">
      <c r="A12" s="21" t="s">
        <v>16</v>
      </c>
      <c r="B12" s="14" t="s">
        <v>0</v>
      </c>
      <c r="C12" s="22" t="s">
        <v>1</v>
      </c>
      <c r="D12" s="23">
        <f>D11*8.33%</f>
        <v>0</v>
      </c>
      <c r="E12" s="24" t="s">
        <v>17</v>
      </c>
      <c r="F12" s="14"/>
    </row>
    <row r="13" spans="1:9" ht="15" customHeight="1" x14ac:dyDescent="0.25">
      <c r="A13" s="25" t="s">
        <v>18</v>
      </c>
      <c r="B13" s="26" t="s">
        <v>0</v>
      </c>
      <c r="C13" s="27" t="s">
        <v>2</v>
      </c>
      <c r="D13" s="28">
        <f>SUM(D11:D12)</f>
        <v>0</v>
      </c>
      <c r="E13" s="29"/>
      <c r="F13" s="14"/>
    </row>
    <row r="14" spans="1:9" ht="6" customHeight="1" x14ac:dyDescent="0.25">
      <c r="A14" s="30"/>
      <c r="B14" s="14"/>
      <c r="C14" s="14"/>
      <c r="D14" s="31"/>
      <c r="E14" s="32"/>
      <c r="F14" s="14"/>
    </row>
    <row r="15" spans="1:9" ht="15" customHeight="1" x14ac:dyDescent="0.25">
      <c r="A15" s="33" t="s">
        <v>33</v>
      </c>
      <c r="B15" s="34"/>
      <c r="C15" s="34"/>
      <c r="D15" s="97">
        <v>0</v>
      </c>
      <c r="E15" s="35"/>
      <c r="F15" s="14"/>
    </row>
    <row r="16" spans="1:9" ht="6" customHeight="1" x14ac:dyDescent="0.25">
      <c r="A16" s="21"/>
      <c r="B16" s="14"/>
      <c r="C16" s="14"/>
      <c r="D16" s="31"/>
      <c r="E16" s="36"/>
      <c r="F16" s="14"/>
    </row>
    <row r="17" spans="1:9" ht="22" customHeight="1" x14ac:dyDescent="0.25">
      <c r="A17" s="37" t="s">
        <v>19</v>
      </c>
      <c r="B17" s="38"/>
      <c r="C17" s="38"/>
      <c r="D17" s="39">
        <f>D15*D13</f>
        <v>0</v>
      </c>
      <c r="E17" s="40"/>
      <c r="F17" s="14"/>
      <c r="G17" s="41"/>
    </row>
    <row r="18" spans="1:9" ht="15" customHeight="1" x14ac:dyDescent="0.25">
      <c r="A18" s="42" t="s">
        <v>20</v>
      </c>
      <c r="B18" s="13" t="s">
        <v>0</v>
      </c>
      <c r="C18" s="43" t="s">
        <v>3</v>
      </c>
      <c r="D18" s="44">
        <f>D17*5.3%</f>
        <v>0</v>
      </c>
      <c r="E18" s="32" t="s">
        <v>64</v>
      </c>
      <c r="G18" s="41"/>
    </row>
    <row r="19" spans="1:9" s="15" customFormat="1" ht="15" customHeight="1" x14ac:dyDescent="0.25">
      <c r="A19" s="42" t="s">
        <v>21</v>
      </c>
      <c r="B19" s="13" t="s">
        <v>0</v>
      </c>
      <c r="C19" s="43" t="s">
        <v>3</v>
      </c>
      <c r="D19" s="44">
        <f>D17*1.1%</f>
        <v>0</v>
      </c>
      <c r="E19" s="24">
        <v>1.0999999999999999E-2</v>
      </c>
      <c r="G19" s="45"/>
    </row>
    <row r="20" spans="1:9" ht="15" customHeight="1" x14ac:dyDescent="0.25">
      <c r="A20" s="42" t="s">
        <v>38</v>
      </c>
      <c r="B20" s="13" t="s">
        <v>0</v>
      </c>
      <c r="C20" s="43" t="s">
        <v>3</v>
      </c>
      <c r="D20" s="44">
        <f>D17*0.032%</f>
        <v>0</v>
      </c>
      <c r="E20" s="46">
        <v>3.2000000000000003E-4</v>
      </c>
      <c r="G20" s="41"/>
    </row>
    <row r="21" spans="1:9" ht="15" customHeight="1" x14ac:dyDescent="0.25">
      <c r="A21" s="42" t="s">
        <v>39</v>
      </c>
      <c r="B21" s="13" t="s">
        <v>0</v>
      </c>
      <c r="C21" s="43" t="s">
        <v>3</v>
      </c>
      <c r="D21" s="44">
        <f>D17*0.06%</f>
        <v>0</v>
      </c>
      <c r="E21" s="24">
        <v>5.9999999999999995E-4</v>
      </c>
      <c r="G21" s="41"/>
    </row>
    <row r="22" spans="1:9" ht="15" customHeight="1" x14ac:dyDescent="0.25">
      <c r="A22" s="47" t="s">
        <v>71</v>
      </c>
      <c r="B22" s="13"/>
      <c r="C22" s="43"/>
      <c r="D22" s="31">
        <f>SUM(D18:D21)</f>
        <v>0</v>
      </c>
      <c r="E22" s="24"/>
      <c r="G22" s="41"/>
    </row>
    <row r="23" spans="1:9" ht="20.5" customHeight="1" x14ac:dyDescent="0.25">
      <c r="A23" s="42" t="s">
        <v>34</v>
      </c>
      <c r="B23" s="13" t="s">
        <v>0</v>
      </c>
      <c r="C23" s="43" t="s">
        <v>3</v>
      </c>
      <c r="D23" s="48">
        <f>D17*5%</f>
        <v>0</v>
      </c>
      <c r="E23" s="24" t="s">
        <v>35</v>
      </c>
      <c r="G23" s="41"/>
    </row>
    <row r="24" spans="1:9" ht="30.75" customHeight="1" x14ac:dyDescent="0.25">
      <c r="A24" s="49" t="s">
        <v>22</v>
      </c>
      <c r="B24" s="50" t="s">
        <v>0</v>
      </c>
      <c r="C24" s="27" t="s">
        <v>2</v>
      </c>
      <c r="D24" s="51">
        <f>D17-D22-D23</f>
        <v>0</v>
      </c>
      <c r="E24" s="29" t="s">
        <v>23</v>
      </c>
      <c r="F24" s="52"/>
      <c r="G24" s="53"/>
    </row>
    <row r="25" spans="1:9" ht="6.75" customHeight="1" x14ac:dyDescent="0.25">
      <c r="A25" s="54"/>
      <c r="B25" s="54"/>
      <c r="C25" s="55"/>
      <c r="D25" s="23"/>
      <c r="E25" s="36"/>
      <c r="G25" s="41"/>
      <c r="I25" s="41"/>
    </row>
    <row r="26" spans="1:9" ht="15" customHeight="1" x14ac:dyDescent="0.25">
      <c r="A26" s="56" t="s">
        <v>36</v>
      </c>
      <c r="B26" s="57"/>
      <c r="C26" s="58"/>
      <c r="D26" s="59"/>
      <c r="E26" s="20"/>
      <c r="G26" s="53"/>
      <c r="H26" s="53"/>
    </row>
    <row r="27" spans="1:9" ht="15" customHeight="1" x14ac:dyDescent="0.25">
      <c r="A27" s="42" t="s">
        <v>27</v>
      </c>
      <c r="B27" s="13" t="s">
        <v>0</v>
      </c>
      <c r="C27" s="22" t="s">
        <v>1</v>
      </c>
      <c r="D27" s="44">
        <f>D18</f>
        <v>0</v>
      </c>
      <c r="E27" s="32" t="s">
        <v>28</v>
      </c>
    </row>
    <row r="28" spans="1:9" s="15" customFormat="1" ht="15" customHeight="1" x14ac:dyDescent="0.25">
      <c r="A28" s="42" t="s">
        <v>21</v>
      </c>
      <c r="B28" s="13" t="s">
        <v>0</v>
      </c>
      <c r="C28" s="22" t="s">
        <v>1</v>
      </c>
      <c r="D28" s="44">
        <f>D19</f>
        <v>0</v>
      </c>
      <c r="E28" s="32" t="s">
        <v>37</v>
      </c>
    </row>
    <row r="29" spans="1:9" ht="15" customHeight="1" x14ac:dyDescent="0.25">
      <c r="A29" s="42" t="s">
        <v>38</v>
      </c>
      <c r="B29" s="13" t="s">
        <v>0</v>
      </c>
      <c r="C29" s="22" t="s">
        <v>1</v>
      </c>
      <c r="D29" s="44">
        <f>D20</f>
        <v>0</v>
      </c>
      <c r="E29" s="24" t="s">
        <v>67</v>
      </c>
      <c r="F29" s="60"/>
      <c r="G29" s="15"/>
      <c r="H29" s="15"/>
      <c r="I29" s="15"/>
    </row>
    <row r="30" spans="1:9" ht="15" customHeight="1" x14ac:dyDescent="0.25">
      <c r="A30" s="42" t="s">
        <v>42</v>
      </c>
      <c r="B30" s="13" t="s">
        <v>0</v>
      </c>
      <c r="C30" s="22" t="s">
        <v>1</v>
      </c>
      <c r="D30" s="44">
        <f>D17*2.25%</f>
        <v>0</v>
      </c>
      <c r="E30" s="24" t="s">
        <v>68</v>
      </c>
      <c r="F30" s="60"/>
      <c r="G30" s="15"/>
      <c r="H30" s="15"/>
      <c r="I30" s="15"/>
    </row>
    <row r="31" spans="1:9" ht="15" customHeight="1" x14ac:dyDescent="0.25">
      <c r="A31" s="42" t="s">
        <v>40</v>
      </c>
      <c r="B31" s="13" t="s">
        <v>0</v>
      </c>
      <c r="C31" s="22" t="s">
        <v>1</v>
      </c>
      <c r="D31" s="44">
        <f>D17*0.07%</f>
        <v>0</v>
      </c>
      <c r="E31" s="24" t="s">
        <v>41</v>
      </c>
      <c r="F31" s="60"/>
      <c r="G31" s="15"/>
      <c r="H31" s="15"/>
      <c r="I31" s="15"/>
    </row>
    <row r="32" spans="1:9" ht="15" customHeight="1" x14ac:dyDescent="0.25">
      <c r="A32" s="42" t="s">
        <v>63</v>
      </c>
      <c r="B32" s="13" t="s">
        <v>0</v>
      </c>
      <c r="C32" s="22" t="s">
        <v>1</v>
      </c>
      <c r="D32" s="44">
        <f>D18*0.15%</f>
        <v>0</v>
      </c>
      <c r="E32" s="24" t="s">
        <v>65</v>
      </c>
      <c r="F32" s="60"/>
      <c r="G32" s="15"/>
      <c r="H32" s="15"/>
      <c r="I32" s="15"/>
    </row>
    <row r="33" spans="1:9" ht="15" customHeight="1" x14ac:dyDescent="0.25">
      <c r="A33" s="42" t="s">
        <v>43</v>
      </c>
      <c r="B33" s="13" t="s">
        <v>0</v>
      </c>
      <c r="C33" s="22" t="s">
        <v>1</v>
      </c>
      <c r="D33" s="44">
        <f>D27*2.621%</f>
        <v>0</v>
      </c>
      <c r="E33" s="24" t="s">
        <v>44</v>
      </c>
      <c r="F33" s="60"/>
      <c r="G33" s="15"/>
      <c r="H33" s="15"/>
      <c r="I33" s="15"/>
    </row>
    <row r="34" spans="1:9" ht="15" customHeight="1" x14ac:dyDescent="0.25">
      <c r="A34" s="42" t="s">
        <v>45</v>
      </c>
      <c r="B34" s="13" t="s">
        <v>0</v>
      </c>
      <c r="C34" s="22" t="s">
        <v>1</v>
      </c>
      <c r="D34" s="44">
        <f>D21</f>
        <v>0</v>
      </c>
      <c r="E34" s="24" t="s">
        <v>46</v>
      </c>
      <c r="F34" s="60"/>
      <c r="G34" s="15"/>
      <c r="H34" s="15"/>
      <c r="I34" s="15"/>
    </row>
    <row r="35" spans="1:9" ht="15" customHeight="1" x14ac:dyDescent="0.25">
      <c r="A35" s="42" t="s">
        <v>47</v>
      </c>
      <c r="B35" s="13" t="s">
        <v>0</v>
      </c>
      <c r="C35" s="22" t="s">
        <v>1</v>
      </c>
      <c r="D35" s="98">
        <f>D17*2.62%</f>
        <v>0</v>
      </c>
      <c r="E35" s="24" t="s">
        <v>69</v>
      </c>
      <c r="F35" s="60"/>
      <c r="G35" s="61"/>
      <c r="H35" s="15"/>
      <c r="I35" s="15"/>
    </row>
    <row r="36" spans="1:9" ht="15" customHeight="1" x14ac:dyDescent="0.25">
      <c r="A36" s="42" t="s">
        <v>48</v>
      </c>
      <c r="B36" s="13" t="s">
        <v>0</v>
      </c>
      <c r="C36" s="22" t="s">
        <v>1</v>
      </c>
      <c r="D36" s="98">
        <f>D17*0.25%</f>
        <v>0</v>
      </c>
      <c r="E36" s="24" t="s">
        <v>61</v>
      </c>
      <c r="F36" s="60"/>
      <c r="G36" s="15"/>
      <c r="H36" s="15"/>
      <c r="I36" s="15"/>
    </row>
    <row r="37" spans="1:9" ht="15" customHeight="1" x14ac:dyDescent="0.25">
      <c r="A37" s="47" t="s">
        <v>49</v>
      </c>
      <c r="B37" s="13" t="s">
        <v>0</v>
      </c>
      <c r="C37" s="22" t="s">
        <v>1</v>
      </c>
      <c r="D37" s="98">
        <f>D17*1.65%</f>
        <v>0</v>
      </c>
      <c r="E37" s="32" t="s">
        <v>60</v>
      </c>
      <c r="F37" s="60"/>
      <c r="G37" s="15"/>
      <c r="H37" s="15"/>
      <c r="I37" s="15"/>
    </row>
    <row r="38" spans="1:9" ht="15" customHeight="1" x14ac:dyDescent="0.25">
      <c r="A38" s="47" t="s">
        <v>50</v>
      </c>
      <c r="B38" s="13" t="s">
        <v>0</v>
      </c>
      <c r="C38" s="22" t="s">
        <v>1</v>
      </c>
      <c r="D38" s="98">
        <f>D27*5%</f>
        <v>0</v>
      </c>
      <c r="E38" s="24" t="s">
        <v>53</v>
      </c>
      <c r="F38" s="60"/>
      <c r="G38" s="15"/>
      <c r="H38" s="15"/>
      <c r="I38" s="15"/>
    </row>
    <row r="39" spans="1:9" ht="15" customHeight="1" x14ac:dyDescent="0.25">
      <c r="A39" s="47" t="s">
        <v>51</v>
      </c>
      <c r="B39" s="13" t="s">
        <v>0</v>
      </c>
      <c r="C39" s="22" t="s">
        <v>1</v>
      </c>
      <c r="D39" s="98">
        <f>D17*1.6%</f>
        <v>0</v>
      </c>
      <c r="E39" s="32" t="s">
        <v>62</v>
      </c>
      <c r="F39" s="60"/>
      <c r="G39" s="15"/>
      <c r="H39" s="15"/>
      <c r="I39" s="15"/>
    </row>
    <row r="40" spans="1:9" ht="15" customHeight="1" x14ac:dyDescent="0.25">
      <c r="A40" s="47" t="s">
        <v>52</v>
      </c>
      <c r="B40" s="13" t="s">
        <v>0</v>
      </c>
      <c r="C40" s="22" t="s">
        <v>1</v>
      </c>
      <c r="D40" s="98">
        <f>D27*5%</f>
        <v>0</v>
      </c>
      <c r="E40" s="24" t="s">
        <v>53</v>
      </c>
      <c r="F40" s="60"/>
      <c r="G40" s="15"/>
      <c r="H40" s="15"/>
      <c r="I40" s="15"/>
    </row>
    <row r="41" spans="1:9" ht="15" customHeight="1" x14ac:dyDescent="0.25">
      <c r="A41" s="62" t="s">
        <v>4</v>
      </c>
      <c r="B41" s="63" t="s">
        <v>0</v>
      </c>
      <c r="C41" s="27" t="s">
        <v>2</v>
      </c>
      <c r="D41" s="28">
        <f>SUM(D27:D40)</f>
        <v>0</v>
      </c>
      <c r="E41" s="29" t="s">
        <v>29</v>
      </c>
      <c r="F41" s="15"/>
      <c r="G41" s="15"/>
      <c r="H41" s="15"/>
      <c r="I41" s="15"/>
    </row>
    <row r="42" spans="1:9" ht="6" customHeight="1" x14ac:dyDescent="0.25">
      <c r="A42" s="64"/>
      <c r="B42" s="64"/>
      <c r="C42" s="64"/>
      <c r="D42" s="65"/>
      <c r="E42" s="66"/>
    </row>
    <row r="43" spans="1:9" ht="15" customHeight="1" x14ac:dyDescent="0.25">
      <c r="A43" s="56" t="s">
        <v>30</v>
      </c>
      <c r="B43" s="58"/>
      <c r="C43" s="58"/>
      <c r="D43" s="67"/>
      <c r="E43" s="20" t="s">
        <v>31</v>
      </c>
    </row>
    <row r="44" spans="1:9" s="69" customFormat="1" ht="18.75" customHeight="1" x14ac:dyDescent="0.25">
      <c r="A44" s="62" t="s">
        <v>32</v>
      </c>
      <c r="B44" s="68" t="s">
        <v>0</v>
      </c>
      <c r="C44" s="68"/>
      <c r="D44" s="28">
        <v>100</v>
      </c>
      <c r="E44" s="29" t="s">
        <v>29</v>
      </c>
    </row>
    <row r="45" spans="1:9" s="69" customFormat="1" ht="5.25" customHeight="1" x14ac:dyDescent="0.25">
      <c r="A45" s="70" t="s">
        <v>5</v>
      </c>
      <c r="B45" s="70"/>
      <c r="C45" s="70"/>
      <c r="D45" s="71"/>
      <c r="E45" s="72"/>
      <c r="G45" s="73"/>
    </row>
    <row r="46" spans="1:9" ht="15" customHeight="1" x14ac:dyDescent="0.25">
      <c r="A46" s="74" t="s">
        <v>24</v>
      </c>
      <c r="B46" s="74"/>
      <c r="C46" s="74"/>
      <c r="D46" s="71"/>
      <c r="E46" s="75"/>
      <c r="F46" s="69"/>
    </row>
    <row r="47" spans="1:9" ht="6.75" customHeight="1" x14ac:dyDescent="0.25">
      <c r="A47" s="74"/>
      <c r="B47" s="74"/>
      <c r="C47" s="74"/>
      <c r="D47" s="71"/>
      <c r="E47" s="75"/>
      <c r="F47" s="69"/>
    </row>
    <row r="48" spans="1:9" ht="15" customHeight="1" x14ac:dyDescent="0.25">
      <c r="A48" s="64" t="s">
        <v>54</v>
      </c>
      <c r="B48" s="74"/>
      <c r="C48" s="74"/>
      <c r="D48" s="71"/>
      <c r="E48" s="75"/>
      <c r="F48" s="69"/>
    </row>
    <row r="49" spans="1:6" ht="15" customHeight="1" x14ac:dyDescent="0.25">
      <c r="A49" s="74" t="s">
        <v>55</v>
      </c>
      <c r="B49" s="74"/>
      <c r="C49" s="74"/>
      <c r="D49" s="71"/>
      <c r="E49" s="76"/>
      <c r="F49" s="69"/>
    </row>
    <row r="50" spans="1:6" ht="15" customHeight="1" x14ac:dyDescent="0.25">
      <c r="A50" s="74" t="s">
        <v>56</v>
      </c>
      <c r="B50" s="74"/>
      <c r="C50" s="74"/>
      <c r="D50" s="71"/>
      <c r="E50" s="76"/>
      <c r="F50" s="69"/>
    </row>
    <row r="51" spans="1:6" ht="15" customHeight="1" x14ac:dyDescent="0.25">
      <c r="A51" s="74" t="s">
        <v>57</v>
      </c>
      <c r="B51" s="74"/>
      <c r="C51" s="74"/>
      <c r="D51" s="71"/>
      <c r="E51" s="76"/>
      <c r="F51" s="69"/>
    </row>
    <row r="52" spans="1:6" ht="6" customHeight="1" x14ac:dyDescent="0.25">
      <c r="A52" s="74"/>
      <c r="B52" s="74"/>
      <c r="C52" s="74"/>
      <c r="D52" s="71"/>
      <c r="E52" s="76"/>
      <c r="F52" s="69"/>
    </row>
    <row r="53" spans="1:6" ht="15" customHeight="1" x14ac:dyDescent="0.25">
      <c r="A53" s="77" t="s">
        <v>25</v>
      </c>
      <c r="B53" s="78"/>
      <c r="C53" s="79"/>
      <c r="D53" s="6"/>
      <c r="E53" s="77" t="s">
        <v>26</v>
      </c>
      <c r="F53" s="69"/>
    </row>
    <row r="54" spans="1:6" ht="15" customHeight="1" x14ac:dyDescent="0.25">
      <c r="A54" s="69"/>
      <c r="B54" s="69"/>
      <c r="C54" s="69"/>
      <c r="D54" s="71"/>
      <c r="E54" s="80"/>
      <c r="F54" s="69"/>
    </row>
    <row r="55" spans="1:6" ht="15" customHeight="1" x14ac:dyDescent="0.25">
      <c r="A55" s="74" t="s">
        <v>6</v>
      </c>
      <c r="B55" s="74"/>
      <c r="C55" s="74"/>
      <c r="D55" s="71"/>
      <c r="E55" s="82"/>
      <c r="F55" s="69"/>
    </row>
    <row r="56" spans="1:6" ht="15" customHeight="1" x14ac:dyDescent="0.25">
      <c r="A56" s="74"/>
      <c r="B56" s="74"/>
      <c r="C56" s="74"/>
      <c r="D56" s="71"/>
      <c r="E56" s="83" t="s">
        <v>70</v>
      </c>
      <c r="F56" s="69"/>
    </row>
    <row r="57" spans="1:6" ht="15" customHeight="1" x14ac:dyDescent="0.25">
      <c r="A57" s="74"/>
      <c r="B57" s="74"/>
      <c r="C57" s="74"/>
      <c r="D57" s="71"/>
      <c r="E57" s="76"/>
      <c r="F57" s="69"/>
    </row>
    <row r="58" spans="1:6" ht="15" customHeight="1" x14ac:dyDescent="0.25">
      <c r="A58" s="74"/>
      <c r="B58" s="74"/>
      <c r="C58" s="74"/>
      <c r="D58" s="71"/>
      <c r="E58" s="84"/>
      <c r="F58" s="69"/>
    </row>
    <row r="59" spans="1:6" ht="15" customHeight="1" x14ac:dyDescent="0.25">
      <c r="A59" s="74"/>
      <c r="B59" s="74"/>
      <c r="C59" s="74"/>
      <c r="D59" s="71"/>
      <c r="E59" s="84"/>
      <c r="F59" s="69"/>
    </row>
    <row r="60" spans="1:6" ht="15" customHeight="1" x14ac:dyDescent="0.25">
      <c r="A60" s="74"/>
      <c r="B60" s="74"/>
      <c r="C60" s="74"/>
      <c r="D60" s="71"/>
      <c r="E60" s="76"/>
      <c r="F60" s="69"/>
    </row>
    <row r="61" spans="1:6" ht="15" customHeight="1" x14ac:dyDescent="0.25">
      <c r="A61" s="74"/>
      <c r="B61" s="74"/>
      <c r="C61" s="74"/>
      <c r="D61" s="71"/>
      <c r="E61" s="76"/>
      <c r="F61" s="69"/>
    </row>
    <row r="62" spans="1:6" ht="15" customHeight="1" x14ac:dyDescent="0.25">
      <c r="A62" s="74"/>
      <c r="B62" s="74"/>
      <c r="C62" s="74"/>
      <c r="D62" s="71"/>
      <c r="E62" s="76"/>
      <c r="F62" s="69"/>
    </row>
    <row r="63" spans="1:6" ht="15" customHeight="1" x14ac:dyDescent="0.25">
      <c r="A63" s="85"/>
      <c r="B63" s="85"/>
      <c r="C63" s="85"/>
      <c r="D63" s="65"/>
      <c r="E63" s="81"/>
    </row>
    <row r="64" spans="1:6" ht="15" customHeight="1" x14ac:dyDescent="0.25">
      <c r="A64" s="77"/>
      <c r="B64" s="77"/>
      <c r="C64" s="77"/>
    </row>
    <row r="65" spans="1:5" ht="15" customHeight="1" x14ac:dyDescent="0.25">
      <c r="A65" s="77"/>
      <c r="B65" s="77"/>
      <c r="C65" s="77"/>
      <c r="D65" s="8"/>
      <c r="E65" s="88"/>
    </row>
    <row r="66" spans="1:5" ht="15" customHeight="1" x14ac:dyDescent="0.25">
      <c r="A66" s="77"/>
      <c r="B66" s="77"/>
      <c r="C66" s="77"/>
      <c r="D66" s="8"/>
      <c r="E66" s="88"/>
    </row>
    <row r="70" spans="1:5" ht="15" customHeight="1" x14ac:dyDescent="0.25">
      <c r="E70" s="89"/>
    </row>
    <row r="71" spans="1:5" ht="15" customHeight="1" x14ac:dyDescent="0.25">
      <c r="A71" s="90"/>
      <c r="B71" s="90"/>
      <c r="C71" s="90"/>
      <c r="D71" s="8"/>
      <c r="E71" s="88"/>
    </row>
    <row r="76" spans="1:5" ht="15" customHeight="1" x14ac:dyDescent="0.25">
      <c r="E76" s="91"/>
    </row>
  </sheetData>
  <pageMargins left="0.39370078740157483" right="0.19685039370078741" top="0.59055118110236227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Sulliger Laurénie</dc:creator>
  <cp:lastModifiedBy>Titone Fabien Nicolas EDA TIF</cp:lastModifiedBy>
  <cp:lastPrinted>2022-12-23T17:57:34Z</cp:lastPrinted>
  <dcterms:created xsi:type="dcterms:W3CDTF">2021-10-27T16:07:56Z</dcterms:created>
  <dcterms:modified xsi:type="dcterms:W3CDTF">2025-01-13T08:27:03Z</dcterms:modified>
</cp:coreProperties>
</file>